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AS calculator" sheetId="1" state="visible" r:id="rId1"/>
    <sheet name="Campaigns" sheetId="2" state="visible" r:id="rId2"/>
    <sheet name="Break-even table" sheetId="3" state="visible" r:id="rId3"/>
    <sheet name="How to read 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0.00&quot;×&quot;"/>
  </numFmts>
  <fonts count="5">
    <font>
      <name val="Calibri"/>
      <family val="2"/>
      <color theme="1"/>
      <sz val="11"/>
      <scheme val="minor"/>
    </font>
    <font>
      <name val="Arial"/>
      <b val="1"/>
      <color rgb="000F0F0E"/>
      <sz val="16"/>
    </font>
    <font>
      <name val="Arial"/>
      <i val="1"/>
      <color rgb="00726E63"/>
      <sz val="10"/>
    </font>
    <font>
      <name val="Arial"/>
      <b val="1"/>
      <color rgb="000F0F0E"/>
      <sz val="11"/>
    </font>
    <font>
      <name val="Arial"/>
      <color rgb="000F0F0E"/>
      <sz val="10"/>
    </font>
  </fonts>
  <fills count="5">
    <fill>
      <patternFill/>
    </fill>
    <fill>
      <patternFill patternType="gray125"/>
    </fill>
    <fill>
      <patternFill patternType="solid">
        <fgColor rgb="00F2E14E"/>
      </patternFill>
    </fill>
    <fill>
      <patternFill patternType="solid">
        <fgColor rgb="00FBF6D3"/>
      </patternFill>
    </fill>
    <fill>
      <patternFill patternType="solid">
        <fgColor rgb="00F7F5EC"/>
      </patternFill>
    </fill>
  </fills>
  <borders count="4">
    <border>
      <left/>
      <right/>
      <top/>
      <bottom/>
      <diagonal/>
    </border>
    <border>
      <left style="thin">
        <color rgb="000F0F0E"/>
      </left>
      <right style="thin">
        <color rgb="000F0F0E"/>
      </right>
      <top style="thin">
        <color rgb="000F0F0E"/>
      </top>
      <bottom style="thin">
        <color rgb="000F0F0E"/>
      </bottom>
    </border>
    <border>
      <bottom style="thin">
        <color rgb="00E2DFD6"/>
      </bottom>
    </border>
    <border>
      <top style="medium">
        <color rgb="000F0F0E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3" fillId="3" borderId="1" pivotButton="0" quotePrefix="0" xfId="0"/>
    <xf numFmtId="0" fontId="2" fillId="0" borderId="0" applyAlignment="1" pivotButton="0" quotePrefix="0" xfId="0">
      <alignment vertical="center" wrapText="1"/>
    </xf>
    <xf numFmtId="4" fontId="3" fillId="3" borderId="1" pivotButton="0" quotePrefix="0" xfId="0"/>
    <xf numFmtId="3" fontId="3" fillId="3" borderId="1" pivotButton="0" quotePrefix="0" xfId="0"/>
    <xf numFmtId="164" fontId="3" fillId="3" borderId="1" pivotButton="0" quotePrefix="0" xfId="0"/>
    <xf numFmtId="0" fontId="4" fillId="0" borderId="2" pivotButton="0" quotePrefix="0" xfId="0"/>
    <xf numFmtId="4" fontId="3" fillId="0" borderId="2" applyAlignment="1" pivotButton="0" quotePrefix="0" xfId="0">
      <alignment horizontal="right"/>
    </xf>
    <xf numFmtId="0" fontId="2" fillId="0" borderId="2" pivotButton="0" quotePrefix="0" xfId="0"/>
    <xf numFmtId="165" fontId="3" fillId="0" borderId="2" applyAlignment="1" pivotButton="0" quotePrefix="0" xfId="0">
      <alignment horizontal="right"/>
    </xf>
    <xf numFmtId="0" fontId="3" fillId="0" borderId="2" pivotButton="0" quotePrefix="0" xfId="0"/>
    <xf numFmtId="166" fontId="3" fillId="0" borderId="2" applyAlignment="1" pivotButton="0" quotePrefix="0" xfId="0">
      <alignment horizontal="right"/>
    </xf>
    <xf numFmtId="0" fontId="3" fillId="0" borderId="2" applyAlignment="1" pivotButton="0" quotePrefix="0" xfId="0">
      <alignment horizontal="right"/>
    </xf>
    <xf numFmtId="9" fontId="3" fillId="0" borderId="2" applyAlignment="1" pivotButton="0" quotePrefix="0" xfId="0">
      <alignment horizontal="right"/>
    </xf>
    <xf numFmtId="2" fontId="3" fillId="0" borderId="2" applyAlignment="1" pivotButton="0" quotePrefix="0" xfId="0">
      <alignment horizontal="right"/>
    </xf>
    <xf numFmtId="0" fontId="3" fillId="2" borderId="0" applyAlignment="1" pivotButton="0" quotePrefix="0" xfId="0">
      <alignment vertical="center"/>
    </xf>
    <xf numFmtId="0" fontId="4" fillId="4" borderId="2" pivotButton="0" quotePrefix="0" xfId="0"/>
    <xf numFmtId="4" fontId="4" fillId="4" borderId="2" pivotButton="0" quotePrefix="0" xfId="0"/>
    <xf numFmtId="166" fontId="0" fillId="0" borderId="2" pivotButton="0" quotePrefix="0" xfId="0"/>
    <xf numFmtId="4" fontId="0" fillId="0" borderId="2" pivotButton="0" quotePrefix="0" xfId="0"/>
    <xf numFmtId="0" fontId="0" fillId="0" borderId="2" pivotButton="0" quotePrefix="0" xfId="0"/>
    <xf numFmtId="0" fontId="3" fillId="0" borderId="3" pivotButton="0" quotePrefix="0" xfId="0"/>
    <xf numFmtId="4" fontId="3" fillId="0" borderId="3" pivotButton="0" quotePrefix="0" xfId="0"/>
    <xf numFmtId="166" fontId="3" fillId="0" borderId="3" pivotButton="0" quotePrefix="0" xfId="0"/>
    <xf numFmtId="0" fontId="3" fillId="2" borderId="0" applyAlignment="1" pivotButton="0" quotePrefix="0" xfId="0">
      <alignment vertical="center" wrapText="1"/>
    </xf>
    <xf numFmtId="9" fontId="4" fillId="0" borderId="2" applyAlignment="1" pivotButton="0" quotePrefix="0" xfId="0">
      <alignment horizontal="right"/>
    </xf>
    <xf numFmtId="166" fontId="4" fillId="0" borderId="2" applyAlignment="1" pivotButton="0" quotePrefix="0" xfId="0">
      <alignment horizontal="right"/>
    </xf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C83628"/>
      </font>
    </dxf>
    <dxf>
      <fill>
        <patternFill patternType="solid">
          <fgColor rgb="00F2E1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70" customWidth="1" min="3" max="3"/>
  </cols>
  <sheetData>
    <row r="1">
      <c r="A1" s="1" t="inlineStr">
        <is>
          <t>ROAS calculator</t>
        </is>
      </c>
    </row>
    <row r="2" ht="30" customHeight="1">
      <c r="A2" s="2" t="inlineStr">
        <is>
          <t>From itssahil.life/tools/roas-calculator. Change the yellow cells; everything else is worked out. The numbers in them are a made-up example store: replace them with yours.</t>
        </is>
      </c>
    </row>
    <row r="4">
      <c r="A4" s="3" t="inlineStr">
        <is>
          <t>Your numbers</t>
        </is>
      </c>
      <c r="B4" s="4" t="n"/>
      <c r="C4" s="4" t="n"/>
    </row>
    <row r="5">
      <c r="A5" s="5" t="inlineStr">
        <is>
          <t>Currency</t>
        </is>
      </c>
      <c r="B5" s="6" t="inlineStr">
        <is>
          <t>USD</t>
        </is>
      </c>
      <c r="C5" s="7" t="inlineStr">
        <is>
          <t>For your reference only. Every amount is in it.</t>
        </is>
      </c>
    </row>
    <row r="6">
      <c r="A6" s="5" t="inlineStr">
        <is>
          <t>Ad spend</t>
        </is>
      </c>
      <c r="B6" s="8" t="n">
        <v>5000</v>
      </c>
      <c r="C6" s="7" t="inlineStr">
        <is>
          <t>For one period: a month, a campaign, a launch.</t>
        </is>
      </c>
    </row>
    <row r="7">
      <c r="A7" s="5" t="inlineStr">
        <is>
          <t>Revenue from the ads</t>
        </is>
      </c>
      <c r="B7" s="8" t="n">
        <v>16000</v>
      </c>
      <c r="C7" s="7" t="inlineStr">
        <is>
          <t>The conversion value your ads account reports for the same period.</t>
        </is>
      </c>
    </row>
    <row r="8">
      <c r="A8" s="5" t="inlineStr">
        <is>
          <t>Orders</t>
        </is>
      </c>
      <c r="B8" s="9" t="n">
        <v>200</v>
      </c>
      <c r="C8" s="7" t="inlineStr">
        <is>
          <t>0 if you don't know. Needed for the per-order rows.</t>
        </is>
      </c>
    </row>
    <row r="9">
      <c r="A9" s="5" t="inlineStr">
        <is>
          <t>Tax inside the revenue, %</t>
        </is>
      </c>
      <c r="B9" s="10" t="n">
        <v>0</v>
      </c>
      <c r="C9" s="7" t="inlineStr">
        <is>
          <t>If the reported revenue includes VAT or GST, its rate: 18 for 18% GST.</t>
        </is>
      </c>
    </row>
    <row r="10">
      <c r="A10" s="5" t="inlineStr">
        <is>
          <t>Product cost, % of price</t>
        </is>
      </c>
      <c r="B10" s="10" t="n">
        <v>35</v>
      </c>
      <c r="C10" s="7" t="inlineStr">
        <is>
          <t>Cost of goods as a % of the selling price.</t>
        </is>
      </c>
    </row>
    <row r="11">
      <c r="A11" s="5" t="inlineStr">
        <is>
          <t>Shipping and fulfilment, % of price</t>
        </is>
      </c>
      <c r="B11" s="10" t="n">
        <v>8</v>
      </c>
      <c r="C11" s="7" t="inlineStr">
        <is>
          <t>Postage, packing, the warehouse.</t>
        </is>
      </c>
    </row>
    <row r="12">
      <c r="A12" s="5" t="inlineStr">
        <is>
          <t>Payment and platform fees, %</t>
        </is>
      </c>
      <c r="B12" s="10" t="n">
        <v>3</v>
      </c>
      <c r="C12" s="7" t="inlineStr">
        <is>
          <t>Card fees, marketplace commission, app fees.</t>
        </is>
      </c>
    </row>
    <row r="13">
      <c r="A13" s="5" t="inlineStr">
        <is>
          <t>Returns and refunds, % of revenue</t>
        </is>
      </c>
      <c r="B13" s="10" t="n">
        <v>6</v>
      </c>
      <c r="C13" s="7" t="inlineStr">
        <is>
          <t>Revenue that comes back.</t>
        </is>
      </c>
    </row>
    <row r="14">
      <c r="A14" s="5" t="inlineStr">
        <is>
          <t>Other costs per sale, %</t>
        </is>
      </c>
      <c r="B14" s="10" t="n">
        <v>0</v>
      </c>
      <c r="C14" s="7" t="inlineStr">
        <is>
          <t>An agency's share of revenue, affiliate commission.</t>
        </is>
      </c>
    </row>
    <row r="15">
      <c r="A15" s="5" t="inlineStr">
        <is>
          <t>Fixed cost per order</t>
        </is>
      </c>
      <c r="B15" s="8" t="n">
        <v>2</v>
      </c>
      <c r="C15" s="7" t="inlineStr">
        <is>
          <t>A flat amount on every order: a card fee's fixed part, a box.</t>
        </is>
      </c>
    </row>
    <row r="16">
      <c r="A16" s="5" t="inlineStr">
        <is>
          <t>Profit to keep after ads, % of revenue</t>
        </is>
      </c>
      <c r="B16" s="10" t="n">
        <v>10</v>
      </c>
      <c r="C16" s="7" t="inlineStr">
        <is>
          <t>Sets the target ROAS.</t>
        </is>
      </c>
    </row>
    <row r="17">
      <c r="A17" s="5" t="inlineStr">
        <is>
          <t>Orders a customer places in a year</t>
        </is>
      </c>
      <c r="B17" s="10" t="n">
        <v>1</v>
      </c>
      <c r="C17" s="7" t="inlineStr">
        <is>
          <t>Counting the first. Only if the ad revenue is mostly new customers' first orders; 1 leaves it out.</t>
        </is>
      </c>
    </row>
    <row r="19">
      <c r="A19" s="3" t="inlineStr">
        <is>
          <t>What they come to</t>
        </is>
      </c>
      <c r="B19" s="4" t="n"/>
      <c r="C19" s="4" t="n"/>
    </row>
    <row r="20">
      <c r="A20" s="11" t="inlineStr">
        <is>
          <t>Revenue after tax</t>
        </is>
      </c>
      <c r="B20" s="12">
        <f>B7/(1+B9/100)</f>
        <v/>
      </c>
      <c r="C20" s="13" t="inlineStr">
        <is>
          <t>Revenue ÷ (1 + tax rate).</t>
        </is>
      </c>
    </row>
    <row r="21">
      <c r="A21" s="11" t="inlineStr">
        <is>
          <t>Costs of the sales</t>
        </is>
      </c>
      <c r="B21" s="12">
        <f>B20*(B10+B11+B12+B13+B14)/100+B15*B8</f>
        <v/>
      </c>
      <c r="C21" s="13" t="inlineStr">
        <is>
          <t>Each % of the revenue after tax, plus the fixed cost on every order.</t>
        </is>
      </c>
    </row>
    <row r="22">
      <c r="A22" s="11" t="inlineStr">
        <is>
          <t>Left before ads</t>
        </is>
      </c>
      <c r="B22" s="12">
        <f>B20-B21</f>
        <v/>
      </c>
      <c r="C22" s="13" t="inlineStr">
        <is>
          <t>What the sales leave before the ad spend.</t>
        </is>
      </c>
    </row>
    <row r="23">
      <c r="A23" s="11" t="inlineStr">
        <is>
          <t>Margin before ads</t>
        </is>
      </c>
      <c r="B23" s="14">
        <f>IF(B7&gt;0,B22/B7,0)</f>
        <v/>
      </c>
      <c r="C23" s="13" t="inlineStr">
        <is>
          <t>Left before ads ÷ revenue as reported.</t>
        </is>
      </c>
    </row>
    <row r="24">
      <c r="A24" s="15" t="inlineStr">
        <is>
          <t>ROAS</t>
        </is>
      </c>
      <c r="B24" s="16">
        <f>IF(B6&gt;0,B7/B6,"")</f>
        <v/>
      </c>
      <c r="C24" s="13" t="inlineStr">
        <is>
          <t>Revenue ÷ ad spend.</t>
        </is>
      </c>
    </row>
    <row r="25">
      <c r="A25" s="15" t="inlineStr">
        <is>
          <t>Break-even ROAS</t>
        </is>
      </c>
      <c r="B25" s="16">
        <f>IF(B23&gt;0,1/B23,"No ROAS breaks even")</f>
        <v/>
      </c>
      <c r="C25" s="13" t="inlineStr">
        <is>
          <t>1 ÷ margin before ads. Below it, the ads lose money.</t>
        </is>
      </c>
    </row>
    <row r="26">
      <c r="A26" s="15" t="inlineStr">
        <is>
          <t>Profit after ads</t>
        </is>
      </c>
      <c r="B26" s="12">
        <f>B22-B6</f>
        <v/>
      </c>
      <c r="C26" s="13" t="inlineStr">
        <is>
          <t>Before rent, salaries and other fixed costs.</t>
        </is>
      </c>
    </row>
    <row r="27">
      <c r="A27" s="11" t="inlineStr">
        <is>
          <t>Reads as</t>
        </is>
      </c>
      <c r="B27" s="17">
        <f>IF(B6&lt;=0,"",IF(NOT(ISNUMBER(B25)),"Losing money",IF(ABS(B24-B25)/B25&lt;0.02,"Breaking even",IF(B24&lt;B25,"Losing money",IF(AND(ISNUMBER(B28),B24&gt;=B28),"At target","Profitable")))))</f>
        <v/>
      </c>
      <c r="C27" s="13" t="inlineStr">
        <is>
          <t>Within 2% of break-even counts as breaking even.</t>
        </is>
      </c>
    </row>
    <row r="28">
      <c r="A28" s="15" t="inlineStr">
        <is>
          <t>Target ROAS for the profit goal</t>
        </is>
      </c>
      <c r="B28" s="16">
        <f>IF(B23&gt;B16/100,1/(B23-B16/100),"Margin too low for this goal")</f>
        <v/>
      </c>
      <c r="C28" s="13" t="inlineStr">
        <is>
          <t>1 ÷ (margin before ads − profit to keep).</t>
        </is>
      </c>
    </row>
    <row r="29">
      <c r="A29" s="11" t="inlineStr">
        <is>
          <t>As a Google Ads target ROAS</t>
        </is>
      </c>
      <c r="B29" s="18">
        <f>IF(ISNUMBER(B28),B28,"")</f>
        <v/>
      </c>
      <c r="C29" s="13" t="inlineStr">
        <is>
          <t>Google Ads takes target ROAS as a percentage: 2.82× is 282%.</t>
        </is>
      </c>
    </row>
    <row r="30">
      <c r="A30" s="11" t="inlineStr">
        <is>
          <t>As a Meta ROAS goal</t>
        </is>
      </c>
      <c r="B30" s="19">
        <f>IF(ISNUMBER(B28),ROUND(B28,2),"")</f>
        <v/>
      </c>
      <c r="C30" s="13" t="inlineStr">
        <is>
          <t>Meta takes a ROAS goal as a decimal: 2.82. A goal of 1.00 only means revenue equals spend.</t>
        </is>
      </c>
    </row>
    <row r="31">
      <c r="A31" s="11" t="inlineStr">
        <is>
          <t>POAS, profit on ad spend</t>
        </is>
      </c>
      <c r="B31" s="19">
        <f>IF(B6&gt;0,B22/B6,"")</f>
        <v/>
      </c>
      <c r="C31" s="13" t="inlineStr">
        <is>
          <t>Left before ads ÷ ad spend. Over 1, the ads pay for themselves.</t>
        </is>
      </c>
    </row>
    <row r="32">
      <c r="A32" s="11" t="inlineStr">
        <is>
          <t>ACoS</t>
        </is>
      </c>
      <c r="B32" s="14">
        <f>IF(B7&gt;0,B6/B7,"")</f>
        <v/>
      </c>
      <c r="C32" s="13" t="inlineStr">
        <is>
          <t>Ad spend ÷ revenue, Amazon's measure. Break-even ACoS is the margin before ads.</t>
        </is>
      </c>
    </row>
    <row r="33">
      <c r="A33" s="11" t="inlineStr">
        <is>
          <t>Cost per order</t>
        </is>
      </c>
      <c r="B33" s="12">
        <f>IF(B8&gt;0,B6/B8,"")</f>
        <v/>
      </c>
      <c r="C33" s="13" t="inlineStr">
        <is>
          <t>Ad spend ÷ orders.</t>
        </is>
      </c>
    </row>
    <row r="34">
      <c r="A34" s="11" t="inlineStr">
        <is>
          <t>Average order value</t>
        </is>
      </c>
      <c r="B34" s="12">
        <f>IF(B8&gt;0,B7/B8,"")</f>
        <v/>
      </c>
      <c r="C34" s="13" t="inlineStr">
        <is>
          <t>Revenue ÷ orders.</t>
        </is>
      </c>
    </row>
    <row r="35">
      <c r="A35" s="11" t="inlineStr">
        <is>
          <t>Most an order can cost in ads</t>
        </is>
      </c>
      <c r="B35" s="12">
        <f>IF(B8&gt;0,B22/B8,"")</f>
        <v/>
      </c>
      <c r="C35" s="13" t="inlineStr">
        <is>
          <t>Left before ads ÷ orders: the break-even cost per order.</t>
        </is>
      </c>
    </row>
    <row r="36">
      <c r="A36" s="11" t="inlineStr">
        <is>
          <t>ROAS over 12 months</t>
        </is>
      </c>
      <c r="B36" s="16">
        <f>IF(B6&gt;0,B7*MAX(1,B17)/B6,"")</f>
        <v/>
      </c>
      <c r="C36" s="13" t="inlineStr">
        <is>
          <t>With repeat orders, which cost no more ads.</t>
        </is>
      </c>
    </row>
    <row r="37">
      <c r="A37" s="11" t="inlineStr">
        <is>
          <t>Profit after ads over 12 months</t>
        </is>
      </c>
      <c r="B37" s="12">
        <f>B22*MAX(1,B17)-B6</f>
        <v/>
      </c>
      <c r="C37" s="13" t="inlineStr">
        <is>
          <t>With repeat orders at the same margin.</t>
        </is>
      </c>
    </row>
  </sheetData>
  <mergeCells count="1">
    <mergeCell ref="A2:C2"/>
  </mergeCells>
  <conditionalFormatting sqref="B26">
    <cfRule type="cellIs" priority="1" operator="lessThan" dxfId="0">
      <formula>0</formula>
    </cfRule>
  </conditionalFormatting>
  <conditionalFormatting sqref="B27">
    <cfRule type="cellIs" priority="2" operator="equal" dxfId="0">
      <formula>"Losing money"</formula>
    </cfRule>
    <cfRule type="cellIs" priority="3" operator="equal" dxfId="1">
      <formula>"At target"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4" customWidth="1" min="4" max="4"/>
    <col width="10" customWidth="1" min="5" max="5"/>
    <col width="16" customWidth="1" min="6" max="6"/>
    <col width="16" customWidth="1" min="7" max="7"/>
  </cols>
  <sheetData>
    <row r="1">
      <c r="A1" s="1" t="inlineStr">
        <is>
          <t>Campaign by campaign</t>
        </is>
      </c>
    </row>
    <row r="2" ht="30" customHeight="1">
      <c r="A2" s="2" t="inlineStr">
        <is>
          <t>Each campaign read against the break-even and target ROAS from the first sheet, using its margin. A blended ROAS can hide one that loses money. The grey rows are the example: replace them.</t>
        </is>
      </c>
    </row>
    <row r="4">
      <c r="A4" s="20" t="inlineStr">
        <is>
          <t>Campaign</t>
        </is>
      </c>
      <c r="B4" s="20" t="inlineStr">
        <is>
          <t>Platform</t>
        </is>
      </c>
      <c r="C4" s="20" t="inlineStr">
        <is>
          <t>Spend</t>
        </is>
      </c>
      <c r="D4" s="20" t="inlineStr">
        <is>
          <t>Revenue</t>
        </is>
      </c>
      <c r="E4" s="20" t="inlineStr">
        <is>
          <t>ROAS</t>
        </is>
      </c>
      <c r="F4" s="20" t="inlineStr">
        <is>
          <t>Profit after ads</t>
        </is>
      </c>
      <c r="G4" s="20" t="inlineStr">
        <is>
          <t>Reads as</t>
        </is>
      </c>
    </row>
    <row r="5">
      <c r="A5" s="21" t="inlineStr">
        <is>
          <t>Brand search</t>
        </is>
      </c>
      <c r="B5" s="21" t="inlineStr">
        <is>
          <t>Google Ads</t>
        </is>
      </c>
      <c r="C5" s="22" t="n">
        <v>800</v>
      </c>
      <c r="D5" s="22" t="n">
        <v>6400</v>
      </c>
      <c r="E5" s="23">
        <f>IF(C5&gt;0,D5/C5,"")</f>
        <v/>
      </c>
      <c r="F5" s="24">
        <f>IF(C5&gt;0,D5*'ROAS calculator'!$B$23-C5,"")</f>
        <v/>
      </c>
      <c r="G5" s="25">
        <f>IF(C5&gt;0,IF(NOT(ISNUMBER('ROAS calculator'!$B$25)),"Losing money",IF(ABS(E5-'ROAS calculator'!$B$25)/'ROAS calculator'!$B$25&lt;0.02,"Breaking even",IF(E5&lt;'ROAS calculator'!$B$25,"Losing money",IF(AND(ISNUMBER('ROAS calculator'!$B$28),E5&gt;='ROAS calculator'!$B$28),"At target","Profitable")))),"")</f>
        <v/>
      </c>
    </row>
    <row r="6">
      <c r="A6" s="21" t="inlineStr">
        <is>
          <t>Prospecting</t>
        </is>
      </c>
      <c r="B6" s="21" t="inlineStr">
        <is>
          <t>Meta</t>
        </is>
      </c>
      <c r="C6" s="22" t="n">
        <v>2600</v>
      </c>
      <c r="D6" s="22" t="n">
        <v>5200</v>
      </c>
      <c r="E6" s="23">
        <f>IF(C6&gt;0,D6/C6,"")</f>
        <v/>
      </c>
      <c r="F6" s="24">
        <f>IF(C6&gt;0,D6*'ROAS calculator'!$B$23-C6,"")</f>
        <v/>
      </c>
      <c r="G6" s="25">
        <f>IF(C6&gt;0,IF(NOT(ISNUMBER('ROAS calculator'!$B$25)),"Losing money",IF(ABS(E6-'ROAS calculator'!$B$25)/'ROAS calculator'!$B$25&lt;0.02,"Breaking even",IF(E6&lt;'ROAS calculator'!$B$25,"Losing money",IF(AND(ISNUMBER('ROAS calculator'!$B$28),E6&gt;='ROAS calculator'!$B$28),"At target","Profitable")))),"")</f>
        <v/>
      </c>
    </row>
    <row r="7">
      <c r="A7" s="21" t="inlineStr">
        <is>
          <t>Retargeting</t>
        </is>
      </c>
      <c r="B7" s="21" t="inlineStr">
        <is>
          <t>Meta</t>
        </is>
      </c>
      <c r="C7" s="22" t="n">
        <v>1600</v>
      </c>
      <c r="D7" s="22" t="n">
        <v>4400</v>
      </c>
      <c r="E7" s="23">
        <f>IF(C7&gt;0,D7/C7,"")</f>
        <v/>
      </c>
      <c r="F7" s="24">
        <f>IF(C7&gt;0,D7*'ROAS calculator'!$B$23-C7,"")</f>
        <v/>
      </c>
      <c r="G7" s="25">
        <f>IF(C7&gt;0,IF(NOT(ISNUMBER('ROAS calculator'!$B$25)),"Losing money",IF(ABS(E7-'ROAS calculator'!$B$25)/'ROAS calculator'!$B$25&lt;0.02,"Breaking even",IF(E7&lt;'ROAS calculator'!$B$25,"Losing money",IF(AND(ISNUMBER('ROAS calculator'!$B$28),E7&gt;='ROAS calculator'!$B$28),"At target","Profitable")))),"")</f>
        <v/>
      </c>
    </row>
    <row r="8">
      <c r="A8" s="25" t="n"/>
      <c r="B8" s="25" t="n"/>
      <c r="C8" s="24" t="n"/>
      <c r="D8" s="24" t="n"/>
      <c r="E8" s="23">
        <f>IF(C8&gt;0,D8/C8,"")</f>
        <v/>
      </c>
      <c r="F8" s="24">
        <f>IF(C8&gt;0,D8*'ROAS calculator'!$B$23-C8,"")</f>
        <v/>
      </c>
      <c r="G8" s="25">
        <f>IF(C8&gt;0,IF(NOT(ISNUMBER('ROAS calculator'!$B$25)),"Losing money",IF(ABS(E8-'ROAS calculator'!$B$25)/'ROAS calculator'!$B$25&lt;0.02,"Breaking even",IF(E8&lt;'ROAS calculator'!$B$25,"Losing money",IF(AND(ISNUMBER('ROAS calculator'!$B$28),E8&gt;='ROAS calculator'!$B$28),"At target","Profitable")))),"")</f>
        <v/>
      </c>
    </row>
    <row r="9">
      <c r="A9" s="25" t="n"/>
      <c r="B9" s="25" t="n"/>
      <c r="C9" s="24" t="n"/>
      <c r="D9" s="24" t="n"/>
      <c r="E9" s="23">
        <f>IF(C9&gt;0,D9/C9,"")</f>
        <v/>
      </c>
      <c r="F9" s="24">
        <f>IF(C9&gt;0,D9*'ROAS calculator'!$B$23-C9,"")</f>
        <v/>
      </c>
      <c r="G9" s="25">
        <f>IF(C9&gt;0,IF(NOT(ISNUMBER('ROAS calculator'!$B$25)),"Losing money",IF(ABS(E9-'ROAS calculator'!$B$25)/'ROAS calculator'!$B$25&lt;0.02,"Breaking even",IF(E9&lt;'ROAS calculator'!$B$25,"Losing money",IF(AND(ISNUMBER('ROAS calculator'!$B$28),E9&gt;='ROAS calculator'!$B$28),"At target","Profitable")))),"")</f>
        <v/>
      </c>
    </row>
    <row r="10">
      <c r="A10" s="25" t="n"/>
      <c r="B10" s="25" t="n"/>
      <c r="C10" s="24" t="n"/>
      <c r="D10" s="24" t="n"/>
      <c r="E10" s="23">
        <f>IF(C10&gt;0,D10/C10,"")</f>
        <v/>
      </c>
      <c r="F10" s="24">
        <f>IF(C10&gt;0,D10*'ROAS calculator'!$B$23-C10,"")</f>
        <v/>
      </c>
      <c r="G10" s="25">
        <f>IF(C10&gt;0,IF(NOT(ISNUMBER('ROAS calculator'!$B$25)),"Losing money",IF(ABS(E10-'ROAS calculator'!$B$25)/'ROAS calculator'!$B$25&lt;0.02,"Breaking even",IF(E10&lt;'ROAS calculator'!$B$25,"Losing money",IF(AND(ISNUMBER('ROAS calculator'!$B$28),E10&gt;='ROAS calculator'!$B$28),"At target","Profitable")))),"")</f>
        <v/>
      </c>
    </row>
    <row r="11">
      <c r="A11" s="25" t="n"/>
      <c r="B11" s="25" t="n"/>
      <c r="C11" s="24" t="n"/>
      <c r="D11" s="24" t="n"/>
      <c r="E11" s="23">
        <f>IF(C11&gt;0,D11/C11,"")</f>
        <v/>
      </c>
      <c r="F11" s="24">
        <f>IF(C11&gt;0,D11*'ROAS calculator'!$B$23-C11,"")</f>
        <v/>
      </c>
      <c r="G11" s="25">
        <f>IF(C11&gt;0,IF(NOT(ISNUMBER('ROAS calculator'!$B$25)),"Losing money",IF(ABS(E11-'ROAS calculator'!$B$25)/'ROAS calculator'!$B$25&lt;0.02,"Breaking even",IF(E11&lt;'ROAS calculator'!$B$25,"Losing money",IF(AND(ISNUMBER('ROAS calculator'!$B$28),E11&gt;='ROAS calculator'!$B$28),"At target","Profitable")))),"")</f>
        <v/>
      </c>
    </row>
    <row r="12">
      <c r="A12" s="25" t="n"/>
      <c r="B12" s="25" t="n"/>
      <c r="C12" s="24" t="n"/>
      <c r="D12" s="24" t="n"/>
      <c r="E12" s="23">
        <f>IF(C12&gt;0,D12/C12,"")</f>
        <v/>
      </c>
      <c r="F12" s="24">
        <f>IF(C12&gt;0,D12*'ROAS calculator'!$B$23-C12,"")</f>
        <v/>
      </c>
      <c r="G12" s="25">
        <f>IF(C12&gt;0,IF(NOT(ISNUMBER('ROAS calculator'!$B$25)),"Losing money",IF(ABS(E12-'ROAS calculator'!$B$25)/'ROAS calculator'!$B$25&lt;0.02,"Breaking even",IF(E12&lt;'ROAS calculator'!$B$25,"Losing money",IF(AND(ISNUMBER('ROAS calculator'!$B$28),E12&gt;='ROAS calculator'!$B$28),"At target","Profitable")))),"")</f>
        <v/>
      </c>
    </row>
    <row r="13">
      <c r="A13" s="25" t="n"/>
      <c r="B13" s="25" t="n"/>
      <c r="C13" s="24" t="n"/>
      <c r="D13" s="24" t="n"/>
      <c r="E13" s="23">
        <f>IF(C13&gt;0,D13/C13,"")</f>
        <v/>
      </c>
      <c r="F13" s="24">
        <f>IF(C13&gt;0,D13*'ROAS calculator'!$B$23-C13,"")</f>
        <v/>
      </c>
      <c r="G13" s="25">
        <f>IF(C13&gt;0,IF(NOT(ISNUMBER('ROAS calculator'!$B$25)),"Losing money",IF(ABS(E13-'ROAS calculator'!$B$25)/'ROAS calculator'!$B$25&lt;0.02,"Breaking even",IF(E13&lt;'ROAS calculator'!$B$25,"Losing money",IF(AND(ISNUMBER('ROAS calculator'!$B$28),E13&gt;='ROAS calculator'!$B$28),"At target","Profitable")))),"")</f>
        <v/>
      </c>
    </row>
    <row r="14">
      <c r="A14" s="25" t="n"/>
      <c r="B14" s="25" t="n"/>
      <c r="C14" s="24" t="n"/>
      <c r="D14" s="24" t="n"/>
      <c r="E14" s="23">
        <f>IF(C14&gt;0,D14/C14,"")</f>
        <v/>
      </c>
      <c r="F14" s="24">
        <f>IF(C14&gt;0,D14*'ROAS calculator'!$B$23-C14,"")</f>
        <v/>
      </c>
      <c r="G14" s="25">
        <f>IF(C14&gt;0,IF(NOT(ISNUMBER('ROAS calculator'!$B$25)),"Losing money",IF(ABS(E14-'ROAS calculator'!$B$25)/'ROAS calculator'!$B$25&lt;0.02,"Breaking even",IF(E14&lt;'ROAS calculator'!$B$25,"Losing money",IF(AND(ISNUMBER('ROAS calculator'!$B$28),E14&gt;='ROAS calculator'!$B$28),"At target","Profitable")))),"")</f>
        <v/>
      </c>
    </row>
    <row r="15">
      <c r="A15" s="25" t="n"/>
      <c r="B15" s="25" t="n"/>
      <c r="C15" s="24" t="n"/>
      <c r="D15" s="24" t="n"/>
      <c r="E15" s="23">
        <f>IF(C15&gt;0,D15/C15,"")</f>
        <v/>
      </c>
      <c r="F15" s="24">
        <f>IF(C15&gt;0,D15*'ROAS calculator'!$B$23-C15,"")</f>
        <v/>
      </c>
      <c r="G15" s="25">
        <f>IF(C15&gt;0,IF(NOT(ISNUMBER('ROAS calculator'!$B$25)),"Losing money",IF(ABS(E15-'ROAS calculator'!$B$25)/'ROAS calculator'!$B$25&lt;0.02,"Breaking even",IF(E15&lt;'ROAS calculator'!$B$25,"Losing money",IF(AND(ISNUMBER('ROAS calculator'!$B$28),E15&gt;='ROAS calculator'!$B$28),"At target","Profitable")))),"")</f>
        <v/>
      </c>
    </row>
    <row r="16">
      <c r="A16" s="25" t="n"/>
      <c r="B16" s="25" t="n"/>
      <c r="C16" s="24" t="n"/>
      <c r="D16" s="24" t="n"/>
      <c r="E16" s="23">
        <f>IF(C16&gt;0,D16/C16,"")</f>
        <v/>
      </c>
      <c r="F16" s="24">
        <f>IF(C16&gt;0,D16*'ROAS calculator'!$B$23-C16,"")</f>
        <v/>
      </c>
      <c r="G16" s="25">
        <f>IF(C16&gt;0,IF(NOT(ISNUMBER('ROAS calculator'!$B$25)),"Losing money",IF(ABS(E16-'ROAS calculator'!$B$25)/'ROAS calculator'!$B$25&lt;0.02,"Breaking even",IF(E16&lt;'ROAS calculator'!$B$25,"Losing money",IF(AND(ISNUMBER('ROAS calculator'!$B$28),E16&gt;='ROAS calculator'!$B$28),"At target","Profitable")))),"")</f>
        <v/>
      </c>
    </row>
    <row r="17">
      <c r="A17" s="25" t="n"/>
      <c r="B17" s="25" t="n"/>
      <c r="C17" s="24" t="n"/>
      <c r="D17" s="24" t="n"/>
      <c r="E17" s="23">
        <f>IF(C17&gt;0,D17/C17,"")</f>
        <v/>
      </c>
      <c r="F17" s="24">
        <f>IF(C17&gt;0,D17*'ROAS calculator'!$B$23-C17,"")</f>
        <v/>
      </c>
      <c r="G17" s="25">
        <f>IF(C17&gt;0,IF(NOT(ISNUMBER('ROAS calculator'!$B$25)),"Losing money",IF(ABS(E17-'ROAS calculator'!$B$25)/'ROAS calculator'!$B$25&lt;0.02,"Breaking even",IF(E17&lt;'ROAS calculator'!$B$25,"Losing money",IF(AND(ISNUMBER('ROAS calculator'!$B$28),E17&gt;='ROAS calculator'!$B$28),"At target","Profitable")))),"")</f>
        <v/>
      </c>
    </row>
    <row r="18">
      <c r="A18" s="25" t="n"/>
      <c r="B18" s="25" t="n"/>
      <c r="C18" s="24" t="n"/>
      <c r="D18" s="24" t="n"/>
      <c r="E18" s="23">
        <f>IF(C18&gt;0,D18/C18,"")</f>
        <v/>
      </c>
      <c r="F18" s="24">
        <f>IF(C18&gt;0,D18*'ROAS calculator'!$B$23-C18,"")</f>
        <v/>
      </c>
      <c r="G18" s="25">
        <f>IF(C18&gt;0,IF(NOT(ISNUMBER('ROAS calculator'!$B$25)),"Losing money",IF(ABS(E18-'ROAS calculator'!$B$25)/'ROAS calculator'!$B$25&lt;0.02,"Breaking even",IF(E18&lt;'ROAS calculator'!$B$25,"Losing money",IF(AND(ISNUMBER('ROAS calculator'!$B$28),E18&gt;='ROAS calculator'!$B$28),"At target","Profitable")))),"")</f>
        <v/>
      </c>
    </row>
    <row r="19">
      <c r="A19" s="25" t="n"/>
      <c r="B19" s="25" t="n"/>
      <c r="C19" s="24" t="n"/>
      <c r="D19" s="24" t="n"/>
      <c r="E19" s="23">
        <f>IF(C19&gt;0,D19/C19,"")</f>
        <v/>
      </c>
      <c r="F19" s="24">
        <f>IF(C19&gt;0,D19*'ROAS calculator'!$B$23-C19,"")</f>
        <v/>
      </c>
      <c r="G19" s="25">
        <f>IF(C19&gt;0,IF(NOT(ISNUMBER('ROAS calculator'!$B$25)),"Losing money",IF(ABS(E19-'ROAS calculator'!$B$25)/'ROAS calculator'!$B$25&lt;0.02,"Breaking even",IF(E19&lt;'ROAS calculator'!$B$25,"Losing money",IF(AND(ISNUMBER('ROAS calculator'!$B$28),E19&gt;='ROAS calculator'!$B$28),"At target","Profitable")))),"")</f>
        <v/>
      </c>
    </row>
    <row r="20">
      <c r="A20" s="25" t="n"/>
      <c r="B20" s="25" t="n"/>
      <c r="C20" s="24" t="n"/>
      <c r="D20" s="24" t="n"/>
      <c r="E20" s="23">
        <f>IF(C20&gt;0,D20/C20,"")</f>
        <v/>
      </c>
      <c r="F20" s="24">
        <f>IF(C20&gt;0,D20*'ROAS calculator'!$B$23-C20,"")</f>
        <v/>
      </c>
      <c r="G20" s="25">
        <f>IF(C20&gt;0,IF(NOT(ISNUMBER('ROAS calculator'!$B$25)),"Losing money",IF(ABS(E20-'ROAS calculator'!$B$25)/'ROAS calculator'!$B$25&lt;0.02,"Breaking even",IF(E20&lt;'ROAS calculator'!$B$25,"Losing money",IF(AND(ISNUMBER('ROAS calculator'!$B$28),E20&gt;='ROAS calculator'!$B$28),"At target","Profitable")))),"")</f>
        <v/>
      </c>
    </row>
    <row r="21">
      <c r="A21" s="25" t="n"/>
      <c r="B21" s="25" t="n"/>
      <c r="C21" s="24" t="n"/>
      <c r="D21" s="24" t="n"/>
      <c r="E21" s="23">
        <f>IF(C21&gt;0,D21/C21,"")</f>
        <v/>
      </c>
      <c r="F21" s="24">
        <f>IF(C21&gt;0,D21*'ROAS calculator'!$B$23-C21,"")</f>
        <v/>
      </c>
      <c r="G21" s="25">
        <f>IF(C21&gt;0,IF(NOT(ISNUMBER('ROAS calculator'!$B$25)),"Losing money",IF(ABS(E21-'ROAS calculator'!$B$25)/'ROAS calculator'!$B$25&lt;0.02,"Breaking even",IF(E21&lt;'ROAS calculator'!$B$25,"Losing money",IF(AND(ISNUMBER('ROAS calculator'!$B$28),E21&gt;='ROAS calculator'!$B$28),"At target","Profitable")))),"")</f>
        <v/>
      </c>
    </row>
    <row r="22">
      <c r="A22" s="25" t="n"/>
      <c r="B22" s="25" t="n"/>
      <c r="C22" s="24" t="n"/>
      <c r="D22" s="24" t="n"/>
      <c r="E22" s="23">
        <f>IF(C22&gt;0,D22/C22,"")</f>
        <v/>
      </c>
      <c r="F22" s="24">
        <f>IF(C22&gt;0,D22*'ROAS calculator'!$B$23-C22,"")</f>
        <v/>
      </c>
      <c r="G22" s="25">
        <f>IF(C22&gt;0,IF(NOT(ISNUMBER('ROAS calculator'!$B$25)),"Losing money",IF(ABS(E22-'ROAS calculator'!$B$25)/'ROAS calculator'!$B$25&lt;0.02,"Breaking even",IF(E22&lt;'ROAS calculator'!$B$25,"Losing money",IF(AND(ISNUMBER('ROAS calculator'!$B$28),E22&gt;='ROAS calculator'!$B$28),"At target","Profitable")))),"")</f>
        <v/>
      </c>
    </row>
    <row r="23">
      <c r="A23" s="25" t="n"/>
      <c r="B23" s="25" t="n"/>
      <c r="C23" s="24" t="n"/>
      <c r="D23" s="24" t="n"/>
      <c r="E23" s="23">
        <f>IF(C23&gt;0,D23/C23,"")</f>
        <v/>
      </c>
      <c r="F23" s="24">
        <f>IF(C23&gt;0,D23*'ROAS calculator'!$B$23-C23,"")</f>
        <v/>
      </c>
      <c r="G23" s="25">
        <f>IF(C23&gt;0,IF(NOT(ISNUMBER('ROAS calculator'!$B$25)),"Losing money",IF(ABS(E23-'ROAS calculator'!$B$25)/'ROAS calculator'!$B$25&lt;0.02,"Breaking even",IF(E23&lt;'ROAS calculator'!$B$25,"Losing money",IF(AND(ISNUMBER('ROAS calculator'!$B$28),E23&gt;='ROAS calculator'!$B$28),"At target","Profitable")))),"")</f>
        <v/>
      </c>
    </row>
    <row r="24">
      <c r="A24" s="25" t="n"/>
      <c r="B24" s="25" t="n"/>
      <c r="C24" s="24" t="n"/>
      <c r="D24" s="24" t="n"/>
      <c r="E24" s="23">
        <f>IF(C24&gt;0,D24/C24,"")</f>
        <v/>
      </c>
      <c r="F24" s="24">
        <f>IF(C24&gt;0,D24*'ROAS calculator'!$B$23-C24,"")</f>
        <v/>
      </c>
      <c r="G24" s="25">
        <f>IF(C24&gt;0,IF(NOT(ISNUMBER('ROAS calculator'!$B$25)),"Losing money",IF(ABS(E24-'ROAS calculator'!$B$25)/'ROAS calculator'!$B$25&lt;0.02,"Breaking even",IF(E24&lt;'ROAS calculator'!$B$25,"Losing money",IF(AND(ISNUMBER('ROAS calculator'!$B$28),E24&gt;='ROAS calculator'!$B$28),"At target","Profitable")))),"")</f>
        <v/>
      </c>
    </row>
    <row r="25">
      <c r="A25" s="25" t="n"/>
      <c r="B25" s="25" t="n"/>
      <c r="C25" s="24" t="n"/>
      <c r="D25" s="24" t="n"/>
      <c r="E25" s="23">
        <f>IF(C25&gt;0,D25/C25,"")</f>
        <v/>
      </c>
      <c r="F25" s="24">
        <f>IF(C25&gt;0,D25*'ROAS calculator'!$B$23-C25,"")</f>
        <v/>
      </c>
      <c r="G25" s="25">
        <f>IF(C25&gt;0,IF(NOT(ISNUMBER('ROAS calculator'!$B$25)),"Losing money",IF(ABS(E25-'ROAS calculator'!$B$25)/'ROAS calculator'!$B$25&lt;0.02,"Breaking even",IF(E25&lt;'ROAS calculator'!$B$25,"Losing money",IF(AND(ISNUMBER('ROAS calculator'!$B$28),E25&gt;='ROAS calculator'!$B$28),"At target","Profitable")))),"")</f>
        <v/>
      </c>
    </row>
    <row r="26">
      <c r="A26" s="25" t="n"/>
      <c r="B26" s="25" t="n"/>
      <c r="C26" s="24" t="n"/>
      <c r="D26" s="24" t="n"/>
      <c r="E26" s="23">
        <f>IF(C26&gt;0,D26/C26,"")</f>
        <v/>
      </c>
      <c r="F26" s="24">
        <f>IF(C26&gt;0,D26*'ROAS calculator'!$B$23-C26,"")</f>
        <v/>
      </c>
      <c r="G26" s="25">
        <f>IF(C26&gt;0,IF(NOT(ISNUMBER('ROAS calculator'!$B$25)),"Losing money",IF(ABS(E26-'ROAS calculator'!$B$25)/'ROAS calculator'!$B$25&lt;0.02,"Breaking even",IF(E26&lt;'ROAS calculator'!$B$25,"Losing money",IF(AND(ISNUMBER('ROAS calculator'!$B$28),E26&gt;='ROAS calculator'!$B$28),"At target","Profitable")))),"")</f>
        <v/>
      </c>
    </row>
    <row r="27">
      <c r="A27" s="25" t="n"/>
      <c r="B27" s="25" t="n"/>
      <c r="C27" s="24" t="n"/>
      <c r="D27" s="24" t="n"/>
      <c r="E27" s="23">
        <f>IF(C27&gt;0,D27/C27,"")</f>
        <v/>
      </c>
      <c r="F27" s="24">
        <f>IF(C27&gt;0,D27*'ROAS calculator'!$B$23-C27,"")</f>
        <v/>
      </c>
      <c r="G27" s="25">
        <f>IF(C27&gt;0,IF(NOT(ISNUMBER('ROAS calculator'!$B$25)),"Losing money",IF(ABS(E27-'ROAS calculator'!$B$25)/'ROAS calculator'!$B$25&lt;0.02,"Breaking even",IF(E27&lt;'ROAS calculator'!$B$25,"Losing money",IF(AND(ISNUMBER('ROAS calculator'!$B$28),E27&gt;='ROAS calculator'!$B$28),"At target","Profitable")))),"")</f>
        <v/>
      </c>
    </row>
    <row r="28">
      <c r="A28" s="25" t="n"/>
      <c r="B28" s="25" t="n"/>
      <c r="C28" s="24" t="n"/>
      <c r="D28" s="24" t="n"/>
      <c r="E28" s="23">
        <f>IF(C28&gt;0,D28/C28,"")</f>
        <v/>
      </c>
      <c r="F28" s="24">
        <f>IF(C28&gt;0,D28*'ROAS calculator'!$B$23-C28,"")</f>
        <v/>
      </c>
      <c r="G28" s="25">
        <f>IF(C28&gt;0,IF(NOT(ISNUMBER('ROAS calculator'!$B$25)),"Losing money",IF(ABS(E28-'ROAS calculator'!$B$25)/'ROAS calculator'!$B$25&lt;0.02,"Breaking even",IF(E28&lt;'ROAS calculator'!$B$25,"Losing money",IF(AND(ISNUMBER('ROAS calculator'!$B$28),E28&gt;='ROAS calculator'!$B$28),"At target","Profitable")))),"")</f>
        <v/>
      </c>
    </row>
    <row r="29">
      <c r="A29" s="25" t="n"/>
      <c r="B29" s="25" t="n"/>
      <c r="C29" s="24" t="n"/>
      <c r="D29" s="24" t="n"/>
      <c r="E29" s="23">
        <f>IF(C29&gt;0,D29/C29,"")</f>
        <v/>
      </c>
      <c r="F29" s="24">
        <f>IF(C29&gt;0,D29*'ROAS calculator'!$B$23-C29,"")</f>
        <v/>
      </c>
      <c r="G29" s="25">
        <f>IF(C29&gt;0,IF(NOT(ISNUMBER('ROAS calculator'!$B$25)),"Losing money",IF(ABS(E29-'ROAS calculator'!$B$25)/'ROAS calculator'!$B$25&lt;0.02,"Breaking even",IF(E29&lt;'ROAS calculator'!$B$25,"Losing money",IF(AND(ISNUMBER('ROAS calculator'!$B$28),E29&gt;='ROAS calculator'!$B$28),"At target","Profitable")))),"")</f>
        <v/>
      </c>
    </row>
    <row r="30">
      <c r="A30" s="25" t="n"/>
      <c r="B30" s="25" t="n"/>
      <c r="C30" s="24" t="n"/>
      <c r="D30" s="24" t="n"/>
      <c r="E30" s="23">
        <f>IF(C30&gt;0,D30/C30,"")</f>
        <v/>
      </c>
      <c r="F30" s="24">
        <f>IF(C30&gt;0,D30*'ROAS calculator'!$B$23-C30,"")</f>
        <v/>
      </c>
      <c r="G30" s="25">
        <f>IF(C30&gt;0,IF(NOT(ISNUMBER('ROAS calculator'!$B$25)),"Losing money",IF(ABS(E30-'ROAS calculator'!$B$25)/'ROAS calculator'!$B$25&lt;0.02,"Breaking even",IF(E30&lt;'ROAS calculator'!$B$25,"Losing money",IF(AND(ISNUMBER('ROAS calculator'!$B$28),E30&gt;='ROAS calculator'!$B$28),"At target","Profitable")))),"")</f>
        <v/>
      </c>
    </row>
    <row r="31">
      <c r="A31" s="25" t="n"/>
      <c r="B31" s="25" t="n"/>
      <c r="C31" s="24" t="n"/>
      <c r="D31" s="24" t="n"/>
      <c r="E31" s="23">
        <f>IF(C31&gt;0,D31/C31,"")</f>
        <v/>
      </c>
      <c r="F31" s="24">
        <f>IF(C31&gt;0,D31*'ROAS calculator'!$B$23-C31,"")</f>
        <v/>
      </c>
      <c r="G31" s="25">
        <f>IF(C31&gt;0,IF(NOT(ISNUMBER('ROAS calculator'!$B$25)),"Losing money",IF(ABS(E31-'ROAS calculator'!$B$25)/'ROAS calculator'!$B$25&lt;0.02,"Breaking even",IF(E31&lt;'ROAS calculator'!$B$25,"Losing money",IF(AND(ISNUMBER('ROAS calculator'!$B$28),E31&gt;='ROAS calculator'!$B$28),"At target","Profitable")))),"")</f>
        <v/>
      </c>
    </row>
    <row r="32">
      <c r="A32" s="25" t="n"/>
      <c r="B32" s="25" t="n"/>
      <c r="C32" s="24" t="n"/>
      <c r="D32" s="24" t="n"/>
      <c r="E32" s="23">
        <f>IF(C32&gt;0,D32/C32,"")</f>
        <v/>
      </c>
      <c r="F32" s="24">
        <f>IF(C32&gt;0,D32*'ROAS calculator'!$B$23-C32,"")</f>
        <v/>
      </c>
      <c r="G32" s="25">
        <f>IF(C32&gt;0,IF(NOT(ISNUMBER('ROAS calculator'!$B$25)),"Losing money",IF(ABS(E32-'ROAS calculator'!$B$25)/'ROAS calculator'!$B$25&lt;0.02,"Breaking even",IF(E32&lt;'ROAS calculator'!$B$25,"Losing money",IF(AND(ISNUMBER('ROAS calculator'!$B$28),E32&gt;='ROAS calculator'!$B$28),"At target","Profitable")))),"")</f>
        <v/>
      </c>
    </row>
    <row r="33">
      <c r="A33" s="25" t="n"/>
      <c r="B33" s="25" t="n"/>
      <c r="C33" s="24" t="n"/>
      <c r="D33" s="24" t="n"/>
      <c r="E33" s="23">
        <f>IF(C33&gt;0,D33/C33,"")</f>
        <v/>
      </c>
      <c r="F33" s="24">
        <f>IF(C33&gt;0,D33*'ROAS calculator'!$B$23-C33,"")</f>
        <v/>
      </c>
      <c r="G33" s="25">
        <f>IF(C33&gt;0,IF(NOT(ISNUMBER('ROAS calculator'!$B$25)),"Losing money",IF(ABS(E33-'ROAS calculator'!$B$25)/'ROAS calculator'!$B$25&lt;0.02,"Breaking even",IF(E33&lt;'ROAS calculator'!$B$25,"Losing money",IF(AND(ISNUMBER('ROAS calculator'!$B$28),E33&gt;='ROAS calculator'!$B$28),"At target","Profitable")))),"")</f>
        <v/>
      </c>
    </row>
    <row r="34">
      <c r="A34" s="25" t="n"/>
      <c r="B34" s="25" t="n"/>
      <c r="C34" s="24" t="n"/>
      <c r="D34" s="24" t="n"/>
      <c r="E34" s="23">
        <f>IF(C34&gt;0,D34/C34,"")</f>
        <v/>
      </c>
      <c r="F34" s="24">
        <f>IF(C34&gt;0,D34*'ROAS calculator'!$B$23-C34,"")</f>
        <v/>
      </c>
      <c r="G34" s="25">
        <f>IF(C34&gt;0,IF(NOT(ISNUMBER('ROAS calculator'!$B$25)),"Losing money",IF(ABS(E34-'ROAS calculator'!$B$25)/'ROAS calculator'!$B$25&lt;0.02,"Breaking even",IF(E34&lt;'ROAS calculator'!$B$25,"Losing money",IF(AND(ISNUMBER('ROAS calculator'!$B$28),E34&gt;='ROAS calculator'!$B$28),"At target","Profitable")))),"")</f>
        <v/>
      </c>
    </row>
    <row r="35">
      <c r="A35" s="25" t="n"/>
      <c r="B35" s="25" t="n"/>
      <c r="C35" s="24" t="n"/>
      <c r="D35" s="24" t="n"/>
      <c r="E35" s="23">
        <f>IF(C35&gt;0,D35/C35,"")</f>
        <v/>
      </c>
      <c r="F35" s="24">
        <f>IF(C35&gt;0,D35*'ROAS calculator'!$B$23-C35,"")</f>
        <v/>
      </c>
      <c r="G35" s="25">
        <f>IF(C35&gt;0,IF(NOT(ISNUMBER('ROAS calculator'!$B$25)),"Losing money",IF(ABS(E35-'ROAS calculator'!$B$25)/'ROAS calculator'!$B$25&lt;0.02,"Breaking even",IF(E35&lt;'ROAS calculator'!$B$25,"Losing money",IF(AND(ISNUMBER('ROAS calculator'!$B$28),E35&gt;='ROAS calculator'!$B$28),"At target","Profitable")))),"")</f>
        <v/>
      </c>
    </row>
    <row r="36">
      <c r="A36" s="25" t="n"/>
      <c r="B36" s="25" t="n"/>
      <c r="C36" s="24" t="n"/>
      <c r="D36" s="24" t="n"/>
      <c r="E36" s="23">
        <f>IF(C36&gt;0,D36/C36,"")</f>
        <v/>
      </c>
      <c r="F36" s="24">
        <f>IF(C36&gt;0,D36*'ROAS calculator'!$B$23-C36,"")</f>
        <v/>
      </c>
      <c r="G36" s="25">
        <f>IF(C36&gt;0,IF(NOT(ISNUMBER('ROAS calculator'!$B$25)),"Losing money",IF(ABS(E36-'ROAS calculator'!$B$25)/'ROAS calculator'!$B$25&lt;0.02,"Breaking even",IF(E36&lt;'ROAS calculator'!$B$25,"Losing money",IF(AND(ISNUMBER('ROAS calculator'!$B$28),E36&gt;='ROAS calculator'!$B$28),"At target","Profitable")))),"")</f>
        <v/>
      </c>
    </row>
    <row r="37">
      <c r="A37" s="25" t="n"/>
      <c r="B37" s="25" t="n"/>
      <c r="C37" s="24" t="n"/>
      <c r="D37" s="24" t="n"/>
      <c r="E37" s="23">
        <f>IF(C37&gt;0,D37/C37,"")</f>
        <v/>
      </c>
      <c r="F37" s="24">
        <f>IF(C37&gt;0,D37*'ROAS calculator'!$B$23-C37,"")</f>
        <v/>
      </c>
      <c r="G37" s="25">
        <f>IF(C37&gt;0,IF(NOT(ISNUMBER('ROAS calculator'!$B$25)),"Losing money",IF(ABS(E37-'ROAS calculator'!$B$25)/'ROAS calculator'!$B$25&lt;0.02,"Breaking even",IF(E37&lt;'ROAS calculator'!$B$25,"Losing money",IF(AND(ISNUMBER('ROAS calculator'!$B$28),E37&gt;='ROAS calculator'!$B$28),"At target","Profitable")))),"")</f>
        <v/>
      </c>
    </row>
    <row r="38">
      <c r="A38" s="25" t="n"/>
      <c r="B38" s="25" t="n"/>
      <c r="C38" s="24" t="n"/>
      <c r="D38" s="24" t="n"/>
      <c r="E38" s="23">
        <f>IF(C38&gt;0,D38/C38,"")</f>
        <v/>
      </c>
      <c r="F38" s="24">
        <f>IF(C38&gt;0,D38*'ROAS calculator'!$B$23-C38,"")</f>
        <v/>
      </c>
      <c r="G38" s="25">
        <f>IF(C38&gt;0,IF(NOT(ISNUMBER('ROAS calculator'!$B$25)),"Losing money",IF(ABS(E38-'ROAS calculator'!$B$25)/'ROAS calculator'!$B$25&lt;0.02,"Breaking even",IF(E38&lt;'ROAS calculator'!$B$25,"Losing money",IF(AND(ISNUMBER('ROAS calculator'!$B$28),E38&gt;='ROAS calculator'!$B$28),"At target","Profitable")))),"")</f>
        <v/>
      </c>
    </row>
    <row r="39">
      <c r="A39" s="25" t="n"/>
      <c r="B39" s="25" t="n"/>
      <c r="C39" s="24" t="n"/>
      <c r="D39" s="24" t="n"/>
      <c r="E39" s="23">
        <f>IF(C39&gt;0,D39/C39,"")</f>
        <v/>
      </c>
      <c r="F39" s="24">
        <f>IF(C39&gt;0,D39*'ROAS calculator'!$B$23-C39,"")</f>
        <v/>
      </c>
      <c r="G39" s="25">
        <f>IF(C39&gt;0,IF(NOT(ISNUMBER('ROAS calculator'!$B$25)),"Losing money",IF(ABS(E39-'ROAS calculator'!$B$25)/'ROAS calculator'!$B$25&lt;0.02,"Breaking even",IF(E39&lt;'ROAS calculator'!$B$25,"Losing money",IF(AND(ISNUMBER('ROAS calculator'!$B$28),E39&gt;='ROAS calculator'!$B$28),"At target","Profitable")))),"")</f>
        <v/>
      </c>
    </row>
    <row r="40">
      <c r="A40" s="25" t="n"/>
      <c r="B40" s="25" t="n"/>
      <c r="C40" s="24" t="n"/>
      <c r="D40" s="24" t="n"/>
      <c r="E40" s="23">
        <f>IF(C40&gt;0,D40/C40,"")</f>
        <v/>
      </c>
      <c r="F40" s="24">
        <f>IF(C40&gt;0,D40*'ROAS calculator'!$B$23-C40,"")</f>
        <v/>
      </c>
      <c r="G40" s="25">
        <f>IF(C40&gt;0,IF(NOT(ISNUMBER('ROAS calculator'!$B$25)),"Losing money",IF(ABS(E40-'ROAS calculator'!$B$25)/'ROAS calculator'!$B$25&lt;0.02,"Breaking even",IF(E40&lt;'ROAS calculator'!$B$25,"Losing money",IF(AND(ISNUMBER('ROAS calculator'!$B$28),E40&gt;='ROAS calculator'!$B$28),"At target","Profitable")))),"")</f>
        <v/>
      </c>
    </row>
    <row r="41">
      <c r="A41" s="25" t="n"/>
      <c r="B41" s="25" t="n"/>
      <c r="C41" s="24" t="n"/>
      <c r="D41" s="24" t="n"/>
      <c r="E41" s="23">
        <f>IF(C41&gt;0,D41/C41,"")</f>
        <v/>
      </c>
      <c r="F41" s="24">
        <f>IF(C41&gt;0,D41*'ROAS calculator'!$B$23-C41,"")</f>
        <v/>
      </c>
      <c r="G41" s="25">
        <f>IF(C41&gt;0,IF(NOT(ISNUMBER('ROAS calculator'!$B$25)),"Losing money",IF(ABS(E41-'ROAS calculator'!$B$25)/'ROAS calculator'!$B$25&lt;0.02,"Breaking even",IF(E41&lt;'ROAS calculator'!$B$25,"Losing money",IF(AND(ISNUMBER('ROAS calculator'!$B$28),E41&gt;='ROAS calculator'!$B$28),"At target","Profitable")))),"")</f>
        <v/>
      </c>
    </row>
    <row r="42">
      <c r="A42" s="25" t="n"/>
      <c r="B42" s="25" t="n"/>
      <c r="C42" s="24" t="n"/>
      <c r="D42" s="24" t="n"/>
      <c r="E42" s="23">
        <f>IF(C42&gt;0,D42/C42,"")</f>
        <v/>
      </c>
      <c r="F42" s="24">
        <f>IF(C42&gt;0,D42*'ROAS calculator'!$B$23-C42,"")</f>
        <v/>
      </c>
      <c r="G42" s="25">
        <f>IF(C42&gt;0,IF(NOT(ISNUMBER('ROAS calculator'!$B$25)),"Losing money",IF(ABS(E42-'ROAS calculator'!$B$25)/'ROAS calculator'!$B$25&lt;0.02,"Breaking even",IF(E42&lt;'ROAS calculator'!$B$25,"Losing money",IF(AND(ISNUMBER('ROAS calculator'!$B$28),E42&gt;='ROAS calculator'!$B$28),"At target","Profitable")))),"")</f>
        <v/>
      </c>
    </row>
    <row r="43">
      <c r="A43" s="25" t="n"/>
      <c r="B43" s="25" t="n"/>
      <c r="C43" s="24" t="n"/>
      <c r="D43" s="24" t="n"/>
      <c r="E43" s="23">
        <f>IF(C43&gt;0,D43/C43,"")</f>
        <v/>
      </c>
      <c r="F43" s="24">
        <f>IF(C43&gt;0,D43*'ROAS calculator'!$B$23-C43,"")</f>
        <v/>
      </c>
      <c r="G43" s="25">
        <f>IF(C43&gt;0,IF(NOT(ISNUMBER('ROAS calculator'!$B$25)),"Losing money",IF(ABS(E43-'ROAS calculator'!$B$25)/'ROAS calculator'!$B$25&lt;0.02,"Breaking even",IF(E43&lt;'ROAS calculator'!$B$25,"Losing money",IF(AND(ISNUMBER('ROAS calculator'!$B$28),E43&gt;='ROAS calculator'!$B$28),"At target","Profitable")))),"")</f>
        <v/>
      </c>
    </row>
    <row r="44">
      <c r="A44" s="25" t="n"/>
      <c r="B44" s="25" t="n"/>
      <c r="C44" s="24" t="n"/>
      <c r="D44" s="24" t="n"/>
      <c r="E44" s="23">
        <f>IF(C44&gt;0,D44/C44,"")</f>
        <v/>
      </c>
      <c r="F44" s="24">
        <f>IF(C44&gt;0,D44*'ROAS calculator'!$B$23-C44,"")</f>
        <v/>
      </c>
      <c r="G44" s="25">
        <f>IF(C44&gt;0,IF(NOT(ISNUMBER('ROAS calculator'!$B$25)),"Losing money",IF(ABS(E44-'ROAS calculator'!$B$25)/'ROAS calculator'!$B$25&lt;0.02,"Breaking even",IF(E44&lt;'ROAS calculator'!$B$25,"Losing money",IF(AND(ISNUMBER('ROAS calculator'!$B$28),E44&gt;='ROAS calculator'!$B$28),"At target","Profitable")))),"")</f>
        <v/>
      </c>
    </row>
    <row r="45">
      <c r="A45" s="25" t="n"/>
      <c r="B45" s="25" t="n"/>
      <c r="C45" s="24" t="n"/>
      <c r="D45" s="24" t="n"/>
      <c r="E45" s="23">
        <f>IF(C45&gt;0,D45/C45,"")</f>
        <v/>
      </c>
      <c r="F45" s="24">
        <f>IF(C45&gt;0,D45*'ROAS calculator'!$B$23-C45,"")</f>
        <v/>
      </c>
      <c r="G45" s="25">
        <f>IF(C45&gt;0,IF(NOT(ISNUMBER('ROAS calculator'!$B$25)),"Losing money",IF(ABS(E45-'ROAS calculator'!$B$25)/'ROAS calculator'!$B$25&lt;0.02,"Breaking even",IF(E45&lt;'ROAS calculator'!$B$25,"Losing money",IF(AND(ISNUMBER('ROAS calculator'!$B$28),E45&gt;='ROAS calculator'!$B$28),"At target","Profitable")))),"")</f>
        <v/>
      </c>
    </row>
    <row r="46">
      <c r="A46" s="25" t="n"/>
      <c r="B46" s="25" t="n"/>
      <c r="C46" s="24" t="n"/>
      <c r="D46" s="24" t="n"/>
      <c r="E46" s="23">
        <f>IF(C46&gt;0,D46/C46,"")</f>
        <v/>
      </c>
      <c r="F46" s="24">
        <f>IF(C46&gt;0,D46*'ROAS calculator'!$B$23-C46,"")</f>
        <v/>
      </c>
      <c r="G46" s="25">
        <f>IF(C46&gt;0,IF(NOT(ISNUMBER('ROAS calculator'!$B$25)),"Losing money",IF(ABS(E46-'ROAS calculator'!$B$25)/'ROAS calculator'!$B$25&lt;0.02,"Breaking even",IF(E46&lt;'ROAS calculator'!$B$25,"Losing money",IF(AND(ISNUMBER('ROAS calculator'!$B$28),E46&gt;='ROAS calculator'!$B$28),"At target","Profitable")))),"")</f>
        <v/>
      </c>
    </row>
    <row r="47">
      <c r="A47" s="25" t="n"/>
      <c r="B47" s="25" t="n"/>
      <c r="C47" s="24" t="n"/>
      <c r="D47" s="24" t="n"/>
      <c r="E47" s="23">
        <f>IF(C47&gt;0,D47/C47,"")</f>
        <v/>
      </c>
      <c r="F47" s="24">
        <f>IF(C47&gt;0,D47*'ROAS calculator'!$B$23-C47,"")</f>
        <v/>
      </c>
      <c r="G47" s="25">
        <f>IF(C47&gt;0,IF(NOT(ISNUMBER('ROAS calculator'!$B$25)),"Losing money",IF(ABS(E47-'ROAS calculator'!$B$25)/'ROAS calculator'!$B$25&lt;0.02,"Breaking even",IF(E47&lt;'ROAS calculator'!$B$25,"Losing money",IF(AND(ISNUMBER('ROAS calculator'!$B$28),E47&gt;='ROAS calculator'!$B$28),"At target","Profitable")))),"")</f>
        <v/>
      </c>
    </row>
    <row r="48">
      <c r="A48" s="25" t="n"/>
      <c r="B48" s="25" t="n"/>
      <c r="C48" s="24" t="n"/>
      <c r="D48" s="24" t="n"/>
      <c r="E48" s="23">
        <f>IF(C48&gt;0,D48/C48,"")</f>
        <v/>
      </c>
      <c r="F48" s="24">
        <f>IF(C48&gt;0,D48*'ROAS calculator'!$B$23-C48,"")</f>
        <v/>
      </c>
      <c r="G48" s="25">
        <f>IF(C48&gt;0,IF(NOT(ISNUMBER('ROAS calculator'!$B$25)),"Losing money",IF(ABS(E48-'ROAS calculator'!$B$25)/'ROAS calculator'!$B$25&lt;0.02,"Breaking even",IF(E48&lt;'ROAS calculator'!$B$25,"Losing money",IF(AND(ISNUMBER('ROAS calculator'!$B$28),E48&gt;='ROAS calculator'!$B$28),"At target","Profitable")))),"")</f>
        <v/>
      </c>
    </row>
    <row r="49">
      <c r="A49" s="25" t="n"/>
      <c r="B49" s="25" t="n"/>
      <c r="C49" s="24" t="n"/>
      <c r="D49" s="24" t="n"/>
      <c r="E49" s="23">
        <f>IF(C49&gt;0,D49/C49,"")</f>
        <v/>
      </c>
      <c r="F49" s="24">
        <f>IF(C49&gt;0,D49*'ROAS calculator'!$B$23-C49,"")</f>
        <v/>
      </c>
      <c r="G49" s="25">
        <f>IF(C49&gt;0,IF(NOT(ISNUMBER('ROAS calculator'!$B$25)),"Losing money",IF(ABS(E49-'ROAS calculator'!$B$25)/'ROAS calculator'!$B$25&lt;0.02,"Breaking even",IF(E49&lt;'ROAS calculator'!$B$25,"Losing money",IF(AND(ISNUMBER('ROAS calculator'!$B$28),E49&gt;='ROAS calculator'!$B$28),"At target","Profitable")))),"")</f>
        <v/>
      </c>
    </row>
    <row r="50">
      <c r="A50" s="25" t="n"/>
      <c r="B50" s="25" t="n"/>
      <c r="C50" s="24" t="n"/>
      <c r="D50" s="24" t="n"/>
      <c r="E50" s="23">
        <f>IF(C50&gt;0,D50/C50,"")</f>
        <v/>
      </c>
      <c r="F50" s="24">
        <f>IF(C50&gt;0,D50*'ROAS calculator'!$B$23-C50,"")</f>
        <v/>
      </c>
      <c r="G50" s="25">
        <f>IF(C50&gt;0,IF(NOT(ISNUMBER('ROAS calculator'!$B$25)),"Losing money",IF(ABS(E50-'ROAS calculator'!$B$25)/'ROAS calculator'!$B$25&lt;0.02,"Breaking even",IF(E50&lt;'ROAS calculator'!$B$25,"Losing money",IF(AND(ISNUMBER('ROAS calculator'!$B$28),E50&gt;='ROAS calculator'!$B$28),"At target","Profitable")))),"")</f>
        <v/>
      </c>
    </row>
    <row r="51">
      <c r="A51" s="25" t="n"/>
      <c r="B51" s="25" t="n"/>
      <c r="C51" s="24" t="n"/>
      <c r="D51" s="24" t="n"/>
      <c r="E51" s="23">
        <f>IF(C51&gt;0,D51/C51,"")</f>
        <v/>
      </c>
      <c r="F51" s="24">
        <f>IF(C51&gt;0,D51*'ROAS calculator'!$B$23-C51,"")</f>
        <v/>
      </c>
      <c r="G51" s="25">
        <f>IF(C51&gt;0,IF(NOT(ISNUMBER('ROAS calculator'!$B$25)),"Losing money",IF(ABS(E51-'ROAS calculator'!$B$25)/'ROAS calculator'!$B$25&lt;0.02,"Breaking even",IF(E51&lt;'ROAS calculator'!$B$25,"Losing money",IF(AND(ISNUMBER('ROAS calculator'!$B$28),E51&gt;='ROAS calculator'!$B$28),"At target","Profitable")))),"")</f>
        <v/>
      </c>
    </row>
    <row r="52">
      <c r="A52" s="25" t="n"/>
      <c r="B52" s="25" t="n"/>
      <c r="C52" s="24" t="n"/>
      <c r="D52" s="24" t="n"/>
      <c r="E52" s="23">
        <f>IF(C52&gt;0,D52/C52,"")</f>
        <v/>
      </c>
      <c r="F52" s="24">
        <f>IF(C52&gt;0,D52*'ROAS calculator'!$B$23-C52,"")</f>
        <v/>
      </c>
      <c r="G52" s="25">
        <f>IF(C52&gt;0,IF(NOT(ISNUMBER('ROAS calculator'!$B$25)),"Losing money",IF(ABS(E52-'ROAS calculator'!$B$25)/'ROAS calculator'!$B$25&lt;0.02,"Breaking even",IF(E52&lt;'ROAS calculator'!$B$25,"Losing money",IF(AND(ISNUMBER('ROAS calculator'!$B$28),E52&gt;='ROAS calculator'!$B$28),"At target","Profitable")))),"")</f>
        <v/>
      </c>
    </row>
    <row r="53">
      <c r="A53" s="25" t="n"/>
      <c r="B53" s="25" t="n"/>
      <c r="C53" s="24" t="n"/>
      <c r="D53" s="24" t="n"/>
      <c r="E53" s="23">
        <f>IF(C53&gt;0,D53/C53,"")</f>
        <v/>
      </c>
      <c r="F53" s="24">
        <f>IF(C53&gt;0,D53*'ROAS calculator'!$B$23-C53,"")</f>
        <v/>
      </c>
      <c r="G53" s="25">
        <f>IF(C53&gt;0,IF(NOT(ISNUMBER('ROAS calculator'!$B$25)),"Losing money",IF(ABS(E53-'ROAS calculator'!$B$25)/'ROAS calculator'!$B$25&lt;0.02,"Breaking even",IF(E53&lt;'ROAS calculator'!$B$25,"Losing money",IF(AND(ISNUMBER('ROAS calculator'!$B$28),E53&gt;='ROAS calculator'!$B$28),"At target","Profitable")))),"")</f>
        <v/>
      </c>
    </row>
    <row r="54">
      <c r="A54" s="25" t="n"/>
      <c r="B54" s="25" t="n"/>
      <c r="C54" s="24" t="n"/>
      <c r="D54" s="24" t="n"/>
      <c r="E54" s="23">
        <f>IF(C54&gt;0,D54/C54,"")</f>
        <v/>
      </c>
      <c r="F54" s="24">
        <f>IF(C54&gt;0,D54*'ROAS calculator'!$B$23-C54,"")</f>
        <v/>
      </c>
      <c r="G54" s="25">
        <f>IF(C54&gt;0,IF(NOT(ISNUMBER('ROAS calculator'!$B$25)),"Losing money",IF(ABS(E54-'ROAS calculator'!$B$25)/'ROAS calculator'!$B$25&lt;0.02,"Breaking even",IF(E54&lt;'ROAS calculator'!$B$25,"Losing money",IF(AND(ISNUMBER('ROAS calculator'!$B$28),E54&gt;='ROAS calculator'!$B$28),"At target","Profitable")))),"")</f>
        <v/>
      </c>
    </row>
    <row r="55">
      <c r="A55" s="26" t="inlineStr">
        <is>
          <t>All campaigns, blended</t>
        </is>
      </c>
      <c r="B55" s="26" t="n"/>
      <c r="C55" s="27">
        <f>SUM(C5:C54)</f>
        <v/>
      </c>
      <c r="D55" s="27">
        <f>SUM(D5:D54)</f>
        <v/>
      </c>
      <c r="E55" s="28">
        <f>IF(C55&gt;0,D55/C55,"")</f>
        <v/>
      </c>
      <c r="F55" s="27">
        <f>SUM(F5:F54)</f>
        <v/>
      </c>
      <c r="G55" s="26" t="n"/>
    </row>
  </sheetData>
  <mergeCells count="1">
    <mergeCell ref="A2:G2"/>
  </mergeCells>
  <conditionalFormatting sqref="F5:F55">
    <cfRule type="cellIs" priority="1" operator="lessThan" dxfId="0">
      <formula>0</formula>
    </cfRule>
  </conditionalFormatting>
  <conditionalFormatting sqref="G5:G54">
    <cfRule type="cellIs" priority="2" operator="equal" dxfId="0">
      <formula>"Losing money"</formula>
    </cfRule>
    <cfRule type="cellIs" priority="3" operator="equal" dxfId="1">
      <formula>"At target"</formula>
    </cfRule>
  </conditionalFormatting>
  <dataValidations count="1">
    <dataValidation sqref="B5:B54" showDropDown="0" showInputMessage="0" showErrorMessage="0" allowBlank="1" type="list">
      <formula1>"Google Ads,Meta,Amazon,TikTok,Microsoft Ads,Pinterest,LinkedIn,Other"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Break-even ROAS by margin</t>
        </is>
      </c>
    </row>
    <row r="2" ht="30" customHeight="1">
      <c r="A2" s="2" t="inlineStr">
        <is>
          <t>Margin before ads is what a sale keeps after product cost, shipping, fees and returns. Profit is a share of revenue, after ad spend.</t>
        </is>
      </c>
    </row>
    <row r="4" ht="30" customHeight="1">
      <c r="A4" s="29" t="inlineStr">
        <is>
          <t>Margin before ads</t>
        </is>
      </c>
      <c r="B4" s="29" t="inlineStr">
        <is>
          <t>Break-even ROAS</t>
        </is>
      </c>
      <c r="C4" s="29" t="inlineStr">
        <is>
          <t>Break-even ACoS</t>
        </is>
      </c>
      <c r="D4" s="29" t="inlineStr">
        <is>
          <t>ROAS for 10% profit</t>
        </is>
      </c>
      <c r="E4" s="29" t="inlineStr">
        <is>
          <t>ROAS for 20% profit</t>
        </is>
      </c>
    </row>
    <row r="5">
      <c r="A5" s="30" t="n">
        <v>0.05</v>
      </c>
      <c r="B5" s="31">
        <f>1/A5</f>
        <v/>
      </c>
      <c r="C5" s="30">
        <f>A5</f>
        <v/>
      </c>
      <c r="D5" s="31">
        <f>IF(A5&gt;0.1,1/(A5-0.1),"None")</f>
        <v/>
      </c>
      <c r="E5" s="31">
        <f>IF(A5&gt;0.2,1/(A5-0.2),"None")</f>
        <v/>
      </c>
    </row>
    <row r="6">
      <c r="A6" s="30" t="n">
        <v>0.1</v>
      </c>
      <c r="B6" s="31">
        <f>1/A6</f>
        <v/>
      </c>
      <c r="C6" s="30">
        <f>A6</f>
        <v/>
      </c>
      <c r="D6" s="31">
        <f>IF(A6&gt;0.1,1/(A6-0.1),"None")</f>
        <v/>
      </c>
      <c r="E6" s="31">
        <f>IF(A6&gt;0.2,1/(A6-0.2),"None")</f>
        <v/>
      </c>
    </row>
    <row r="7">
      <c r="A7" s="30" t="n">
        <v>0.15</v>
      </c>
      <c r="B7" s="31">
        <f>1/A7</f>
        <v/>
      </c>
      <c r="C7" s="30">
        <f>A7</f>
        <v/>
      </c>
      <c r="D7" s="31">
        <f>IF(A7&gt;0.1,1/(A7-0.1),"None")</f>
        <v/>
      </c>
      <c r="E7" s="31">
        <f>IF(A7&gt;0.2,1/(A7-0.2),"None")</f>
        <v/>
      </c>
    </row>
    <row r="8">
      <c r="A8" s="30" t="n">
        <v>0.2</v>
      </c>
      <c r="B8" s="31">
        <f>1/A8</f>
        <v/>
      </c>
      <c r="C8" s="30">
        <f>A8</f>
        <v/>
      </c>
      <c r="D8" s="31">
        <f>IF(A8&gt;0.1,1/(A8-0.1),"None")</f>
        <v/>
      </c>
      <c r="E8" s="31">
        <f>IF(A8&gt;0.2,1/(A8-0.2),"None")</f>
        <v/>
      </c>
    </row>
    <row r="9">
      <c r="A9" s="30" t="n">
        <v>0.25</v>
      </c>
      <c r="B9" s="31">
        <f>1/A9</f>
        <v/>
      </c>
      <c r="C9" s="30">
        <f>A9</f>
        <v/>
      </c>
      <c r="D9" s="31">
        <f>IF(A9&gt;0.1,1/(A9-0.1),"None")</f>
        <v/>
      </c>
      <c r="E9" s="31">
        <f>IF(A9&gt;0.2,1/(A9-0.2),"None")</f>
        <v/>
      </c>
    </row>
    <row r="10">
      <c r="A10" s="30" t="n">
        <v>0.3</v>
      </c>
      <c r="B10" s="31">
        <f>1/A10</f>
        <v/>
      </c>
      <c r="C10" s="30">
        <f>A10</f>
        <v/>
      </c>
      <c r="D10" s="31">
        <f>IF(A10&gt;0.1,1/(A10-0.1),"None")</f>
        <v/>
      </c>
      <c r="E10" s="31">
        <f>IF(A10&gt;0.2,1/(A10-0.2),"None")</f>
        <v/>
      </c>
    </row>
    <row r="11">
      <c r="A11" s="30" t="n">
        <v>0.35</v>
      </c>
      <c r="B11" s="31">
        <f>1/A11</f>
        <v/>
      </c>
      <c r="C11" s="30">
        <f>A11</f>
        <v/>
      </c>
      <c r="D11" s="31">
        <f>IF(A11&gt;0.1,1/(A11-0.1),"None")</f>
        <v/>
      </c>
      <c r="E11" s="31">
        <f>IF(A11&gt;0.2,1/(A11-0.2),"None")</f>
        <v/>
      </c>
    </row>
    <row r="12">
      <c r="A12" s="30" t="n">
        <v>0.4</v>
      </c>
      <c r="B12" s="31">
        <f>1/A12</f>
        <v/>
      </c>
      <c r="C12" s="30">
        <f>A12</f>
        <v/>
      </c>
      <c r="D12" s="31">
        <f>IF(A12&gt;0.1,1/(A12-0.1),"None")</f>
        <v/>
      </c>
      <c r="E12" s="31">
        <f>IF(A12&gt;0.2,1/(A12-0.2),"None")</f>
        <v/>
      </c>
    </row>
    <row r="13">
      <c r="A13" s="30" t="n">
        <v>0.45</v>
      </c>
      <c r="B13" s="31">
        <f>1/A13</f>
        <v/>
      </c>
      <c r="C13" s="30">
        <f>A13</f>
        <v/>
      </c>
      <c r="D13" s="31">
        <f>IF(A13&gt;0.1,1/(A13-0.1),"None")</f>
        <v/>
      </c>
      <c r="E13" s="31">
        <f>IF(A13&gt;0.2,1/(A13-0.2),"None")</f>
        <v/>
      </c>
    </row>
    <row r="14">
      <c r="A14" s="30" t="n">
        <v>0.5</v>
      </c>
      <c r="B14" s="31">
        <f>1/A14</f>
        <v/>
      </c>
      <c r="C14" s="30">
        <f>A14</f>
        <v/>
      </c>
      <c r="D14" s="31">
        <f>IF(A14&gt;0.1,1/(A14-0.1),"None")</f>
        <v/>
      </c>
      <c r="E14" s="31">
        <f>IF(A14&gt;0.2,1/(A14-0.2),"None")</f>
        <v/>
      </c>
    </row>
    <row r="15">
      <c r="A15" s="30" t="n">
        <v>0.55</v>
      </c>
      <c r="B15" s="31">
        <f>1/A15</f>
        <v/>
      </c>
      <c r="C15" s="30">
        <f>A15</f>
        <v/>
      </c>
      <c r="D15" s="31">
        <f>IF(A15&gt;0.1,1/(A15-0.1),"None")</f>
        <v/>
      </c>
      <c r="E15" s="31">
        <f>IF(A15&gt;0.2,1/(A15-0.2),"None")</f>
        <v/>
      </c>
    </row>
    <row r="16">
      <c r="A16" s="30" t="n">
        <v>0.6</v>
      </c>
      <c r="B16" s="31">
        <f>1/A16</f>
        <v/>
      </c>
      <c r="C16" s="30">
        <f>A16</f>
        <v/>
      </c>
      <c r="D16" s="31">
        <f>IF(A16&gt;0.1,1/(A16-0.1),"None")</f>
        <v/>
      </c>
      <c r="E16" s="31">
        <f>IF(A16&gt;0.2,1/(A16-0.2),"None")</f>
        <v/>
      </c>
    </row>
    <row r="17">
      <c r="A17" s="30" t="n">
        <v>0.65</v>
      </c>
      <c r="B17" s="31">
        <f>1/A17</f>
        <v/>
      </c>
      <c r="C17" s="30">
        <f>A17</f>
        <v/>
      </c>
      <c r="D17" s="31">
        <f>IF(A17&gt;0.1,1/(A17-0.1),"None")</f>
        <v/>
      </c>
      <c r="E17" s="31">
        <f>IF(A17&gt;0.2,1/(A17-0.2),"None")</f>
        <v/>
      </c>
    </row>
    <row r="18">
      <c r="A18" s="30" t="n">
        <v>0.7</v>
      </c>
      <c r="B18" s="31">
        <f>1/A18</f>
        <v/>
      </c>
      <c r="C18" s="30">
        <f>A18</f>
        <v/>
      </c>
      <c r="D18" s="31">
        <f>IF(A18&gt;0.1,1/(A18-0.1),"None")</f>
        <v/>
      </c>
      <c r="E18" s="31">
        <f>IF(A18&gt;0.2,1/(A18-0.2),"None")</f>
        <v/>
      </c>
    </row>
    <row r="19">
      <c r="A19" s="30" t="n">
        <v>0.75</v>
      </c>
      <c r="B19" s="31">
        <f>1/A19</f>
        <v/>
      </c>
      <c r="C19" s="30">
        <f>A19</f>
        <v/>
      </c>
      <c r="D19" s="31">
        <f>IF(A19&gt;0.1,1/(A19-0.1),"None")</f>
        <v/>
      </c>
      <c r="E19" s="31">
        <f>IF(A19&gt;0.2,1/(A19-0.2),"None")</f>
        <v/>
      </c>
    </row>
    <row r="20">
      <c r="A20" s="30" t="n">
        <v>0.8</v>
      </c>
      <c r="B20" s="31">
        <f>1/A20</f>
        <v/>
      </c>
      <c r="C20" s="30">
        <f>A20</f>
        <v/>
      </c>
      <c r="D20" s="31">
        <f>IF(A20&gt;0.1,1/(A20-0.1),"None")</f>
        <v/>
      </c>
      <c r="E20" s="31">
        <f>IF(A20&gt;0.2,1/(A20-0.2),"None")</f>
        <v/>
      </c>
    </row>
    <row r="21">
      <c r="A21" s="30" t="n">
        <v>0.85</v>
      </c>
      <c r="B21" s="31">
        <f>1/A21</f>
        <v/>
      </c>
      <c r="C21" s="30">
        <f>A21</f>
        <v/>
      </c>
      <c r="D21" s="31">
        <f>IF(A21&gt;0.1,1/(A21-0.1),"None")</f>
        <v/>
      </c>
      <c r="E21" s="31">
        <f>IF(A21&gt;0.2,1/(A21-0.2),"None")</f>
        <v/>
      </c>
    </row>
    <row r="22">
      <c r="A22" s="30" t="n">
        <v>0.9</v>
      </c>
      <c r="B22" s="31">
        <f>1/A22</f>
        <v/>
      </c>
      <c r="C22" s="30">
        <f>A22</f>
        <v/>
      </c>
      <c r="D22" s="31">
        <f>IF(A22&gt;0.1,1/(A22-0.1),"None")</f>
        <v/>
      </c>
      <c r="E22" s="31">
        <f>IF(A22&gt;0.2,1/(A22-0.2),"None")</f>
        <v/>
      </c>
    </row>
    <row r="24">
      <c r="A24" s="32" t="inlineStr">
        <is>
          <t>"None": the margin can't leave that much profit at any ROAS.</t>
        </is>
      </c>
    </row>
  </sheetData>
  <mergeCells count="1">
    <mergeCell ref="A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96" customWidth="1" min="2" max="2"/>
  </cols>
  <sheetData>
    <row r="1">
      <c r="A1" s="33" t="inlineStr">
        <is>
          <t>How to read it</t>
        </is>
      </c>
    </row>
    <row r="2" ht="32" customHeight="1">
      <c r="A2" s="34" t="inlineStr">
        <is>
          <t>ROAS</t>
        </is>
      </c>
      <c r="B2" s="35" t="inlineStr">
        <is>
          <t>Revenue ÷ ad spend. It says how much the ads sold, not whether that made money.</t>
        </is>
      </c>
    </row>
    <row r="3" ht="32" customHeight="1">
      <c r="A3" s="34" t="inlineStr">
        <is>
          <t>Break-even ROAS</t>
        </is>
      </c>
      <c r="B3" s="35" t="inlineStr">
        <is>
          <t>1 ÷ margin before ads. Keep 50% of a sale and you break even at 2×; keep 25% and you need 4×.</t>
        </is>
      </c>
    </row>
    <row r="4" ht="32" customHeight="1">
      <c r="A4" s="34" t="inlineStr">
        <is>
          <t>Target ROAS</t>
        </is>
      </c>
      <c r="B4" s="35" t="inlineStr">
        <is>
          <t>1 ÷ (margin before ads − profit to keep). If the profit you want is more than the margin, no ROAS gets there.</t>
        </is>
      </c>
    </row>
    <row r="5" ht="32" customHeight="1">
      <c r="A5" s="34" t="inlineStr">
        <is>
          <t>POAS</t>
        </is>
      </c>
      <c r="B5" s="35" t="inlineStr">
        <is>
          <t>Left before ads ÷ ad spend. 1 is break-even for every product.</t>
        </is>
      </c>
    </row>
    <row r="6" ht="32" customHeight="1">
      <c r="A6" s="34" t="inlineStr">
        <is>
          <t>ACoS</t>
        </is>
      </c>
      <c r="B6" s="35" t="inlineStr">
        <is>
          <t>Ad spend ÷ revenue, Amazon's measure: 1 ÷ ROAS. Break-even ACoS is the margin before ads.</t>
        </is>
      </c>
    </row>
    <row r="7" ht="46" customHeight="1">
      <c r="A7" s="34" t="inlineStr">
        <is>
          <t>Tax</t>
        </is>
      </c>
      <c r="B7" s="35" t="inlineStr">
        <is>
          <t>If your ads account counts revenue with VAT or GST in it, put the rate in, or the margin is worked on money you pass to the tax office.</t>
        </is>
      </c>
    </row>
    <row r="8" ht="46" customHeight="1">
      <c r="A8" s="34" t="inlineStr">
        <is>
          <t>What it leaves out</t>
        </is>
      </c>
      <c r="B8" s="35" t="inlineStr">
        <is>
          <t>Credit: the revenue is what the ads account claims, and platforms count sales that would have happened anyway. Only a test with a holdout says how much the ads caused. And scale: spending more usually buys each extra sale at a lower ROAS.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2026-10-22T12:44:31Z</dcterms:created>
  <dcterms:modified xsi:type="dcterms:W3CDTF">2026-10-22T12:44:31Z</dcterms:modified>
</cp:coreProperties>
</file>